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2"/>
  </bookViews>
  <sheets>
    <sheet name="Live Births by sex" sheetId="1" r:id="rId1"/>
    <sheet name="Abortions" sheetId="2" r:id="rId2"/>
    <sheet name="Calculations" sheetId="3" r:id="rId3"/>
  </sheets>
  <definedNames/>
  <calcPr fullCalcOnLoad="1"/>
</workbook>
</file>

<file path=xl/sharedStrings.xml><?xml version="1.0" encoding="utf-8"?>
<sst xmlns="http://schemas.openxmlformats.org/spreadsheetml/2006/main" count="73" uniqueCount="36">
  <si>
    <t>Sex</t>
  </si>
  <si>
    <t>Age of mother</t>
  </si>
  <si>
    <t>Not stated</t>
  </si>
  <si>
    <t>All ages</t>
  </si>
  <si>
    <t>15-19</t>
  </si>
  <si>
    <t>20-24</t>
  </si>
  <si>
    <t>25-29</t>
  </si>
  <si>
    <t>30-34</t>
  </si>
  <si>
    <t>35-39</t>
  </si>
  <si>
    <t>40-44</t>
  </si>
  <si>
    <t>45-49</t>
  </si>
  <si>
    <t>50 +</t>
  </si>
  <si>
    <t>Both sexes</t>
  </si>
  <si>
    <t>-</t>
  </si>
  <si>
    <t>Live births by sex and age of mother</t>
  </si>
  <si>
    <t>Girls</t>
  </si>
  <si>
    <t>Boys</t>
  </si>
  <si>
    <t>Observed Boy to Girl Ratio</t>
  </si>
  <si>
    <t>Observed Girl to Boy Ratio</t>
  </si>
  <si>
    <t>Natural Rate boys to girls</t>
  </si>
  <si>
    <t>Natural rate girls to boys</t>
  </si>
  <si>
    <t>Expected number of girls based on births of boys</t>
  </si>
  <si>
    <t>Difference between girls expected and girls born (missing girls)</t>
  </si>
  <si>
    <t>Abortions</t>
  </si>
  <si>
    <t>Registered abortions, thsd.</t>
  </si>
  <si>
    <t>of which mini-abortions, thsd.</t>
  </si>
  <si>
    <t>Number of abortions by the age of women, unit</t>
  </si>
  <si>
    <t>&lt;15</t>
  </si>
  <si>
    <t>20-44</t>
  </si>
  <si>
    <t>45+</t>
  </si>
  <si>
    <t>Source: Ministry of Labour, Health and Social Affairs of Georgia.</t>
  </si>
  <si>
    <t>Number of abortions by age group</t>
  </si>
  <si>
    <t>Number of abortions total</t>
  </si>
  <si>
    <t>Minimum number of sex selective abortions as share of total abortions</t>
  </si>
  <si>
    <t>Average 2008-2015</t>
  </si>
  <si>
    <t>Average 2009 to 2015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</si>
</sst>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;[Red]0"/>
    <numFmt numFmtId="182" formatCode="0.0"/>
    <numFmt numFmtId="183" formatCode="0.000"/>
    <numFmt numFmtId="184" formatCode="0.00;[Red]0.00"/>
    <numFmt numFmtId="185" formatCode="0.000;[Red]0.000"/>
    <numFmt numFmtId="186" formatCode="0.0000;[Red]0.0000"/>
    <numFmt numFmtId="187" formatCode="0.000000"/>
    <numFmt numFmtId="188" formatCode="0.000000;[Red]0.0000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00"/>
    <numFmt numFmtId="194" formatCode="0.00000000"/>
    <numFmt numFmtId="195" formatCode="0.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E+00"/>
    <numFmt numFmtId="204" formatCode="0E+00"/>
    <numFmt numFmtId="205" formatCode="0.000000000"/>
    <numFmt numFmtId="206" formatCode="#,##0.0_р_."/>
    <numFmt numFmtId="207" formatCode="00000"/>
    <numFmt numFmtId="208" formatCode="m/d"/>
    <numFmt numFmtId="209" formatCode="[$€-2]\ #,##0.00_);[Red]\([$€-2]\ #,##0.00\)"/>
    <numFmt numFmtId="210" formatCode="#,##0.0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&quot;$&quot;#,##0.00"/>
    <numFmt numFmtId="216" formatCode="dddd\,\ mmmm\ dd\,\ yyyy"/>
    <numFmt numFmtId="217" formatCode="0.00000;[Red]0.00000"/>
    <numFmt numFmtId="218" formatCode="_(* #,##0.0_);_(* \(#,##0.0\);_(* &quot;-&quot;_);_(@_)"/>
    <numFmt numFmtId="219" formatCode="_(* #,##0.0_);_(* \(#,##0.0\);_(* &quot;-&quot;??_);_(@_)"/>
    <numFmt numFmtId="220" formatCode="_(* #,##0_);_(* \(#,##0\);_(* &quot;-&quot;??_);_(@_)"/>
    <numFmt numFmtId="221" formatCode="#,##0.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AcadNusx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</cellStyleXfs>
  <cellXfs count="44">
    <xf numFmtId="0" fontId="0" fillId="0" borderId="0" xfId="0" applyAlignment="1">
      <alignment/>
    </xf>
    <xf numFmtId="0" fontId="3" fillId="0" borderId="0" xfId="57">
      <alignment/>
      <protection/>
    </xf>
    <xf numFmtId="0" fontId="7" fillId="0" borderId="0" xfId="57" applyFont="1">
      <alignment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8" fillId="0" borderId="0" xfId="57" applyFont="1">
      <alignment/>
      <protection/>
    </xf>
    <xf numFmtId="0" fontId="9" fillId="0" borderId="10" xfId="57" applyFont="1" applyFill="1" applyBorder="1" applyAlignment="1">
      <alignment horizontal="left" vertical="center" indent="1"/>
      <protection/>
    </xf>
    <xf numFmtId="3" fontId="3" fillId="0" borderId="10" xfId="57" applyNumberFormat="1" applyFont="1" applyFill="1" applyBorder="1" applyAlignment="1">
      <alignment horizontal="right" vertical="center" indent="1"/>
      <protection/>
    </xf>
    <xf numFmtId="3" fontId="7" fillId="0" borderId="10" xfId="57" applyNumberFormat="1" applyFont="1" applyFill="1" applyBorder="1" applyAlignment="1">
      <alignment horizontal="right" vertical="center" indent="1"/>
      <protection/>
    </xf>
    <xf numFmtId="3" fontId="3" fillId="0" borderId="10" xfId="57" applyNumberFormat="1" applyFont="1" applyFill="1" applyBorder="1" applyAlignment="1">
      <alignment horizontal="right" vertical="center" indent="1"/>
      <protection/>
    </xf>
    <xf numFmtId="3" fontId="7" fillId="0" borderId="10" xfId="57" applyNumberFormat="1" applyFont="1" applyFill="1" applyBorder="1" applyAlignment="1">
      <alignment horizontal="right" vertical="center" indent="1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5" fillId="0" borderId="0" xfId="57" applyFont="1" applyAlignment="1">
      <alignment horizont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 wrapText="1"/>
      <protection/>
    </xf>
    <xf numFmtId="0" fontId="6" fillId="33" borderId="15" xfId="57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 wrapText="1"/>
    </xf>
    <xf numFmtId="0" fontId="28" fillId="0" borderId="12" xfId="0" applyFont="1" applyBorder="1" applyAlignment="1">
      <alignment wrapText="1"/>
    </xf>
    <xf numFmtId="0" fontId="29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 wrapText="1"/>
    </xf>
    <xf numFmtId="0" fontId="28" fillId="0" borderId="16" xfId="0" applyFont="1" applyBorder="1" applyAlignment="1">
      <alignment wrapText="1"/>
    </xf>
    <xf numFmtId="182" fontId="29" fillId="0" borderId="16" xfId="0" applyNumberFormat="1" applyFont="1" applyBorder="1" applyAlignment="1">
      <alignment horizontal="right" wrapText="1"/>
    </xf>
    <xf numFmtId="0" fontId="28" fillId="0" borderId="0" xfId="0" applyFont="1" applyBorder="1" applyAlignment="1">
      <alignment horizontal="left" wrapText="1" indent="1"/>
    </xf>
    <xf numFmtId="0" fontId="29" fillId="0" borderId="0" xfId="0" applyFont="1" applyBorder="1" applyAlignment="1">
      <alignment horizontal="right" wrapText="1"/>
    </xf>
    <xf numFmtId="182" fontId="29" fillId="0" borderId="0" xfId="0" applyNumberFormat="1" applyFont="1" applyBorder="1" applyAlignment="1">
      <alignment horizontal="right" wrapText="1"/>
    </xf>
    <xf numFmtId="0" fontId="28" fillId="0" borderId="0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 indent="1"/>
    </xf>
    <xf numFmtId="0" fontId="29" fillId="0" borderId="17" xfId="0" applyFont="1" applyBorder="1" applyAlignment="1">
      <alignment horizontal="right" wrapText="1"/>
    </xf>
    <xf numFmtId="0" fontId="29" fillId="0" borderId="17" xfId="0" applyFont="1" applyBorder="1" applyAlignment="1">
      <alignment horizontal="right"/>
    </xf>
    <xf numFmtId="0" fontId="30" fillId="0" borderId="16" xfId="0" applyFont="1" applyBorder="1" applyAlignment="1">
      <alignment/>
    </xf>
    <xf numFmtId="0" fontId="30" fillId="0" borderId="0" xfId="0" applyFont="1" applyAlignment="1">
      <alignment/>
    </xf>
    <xf numFmtId="0" fontId="30" fillId="0" borderId="16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9" fontId="0" fillId="0" borderId="10" xfId="6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dab_resp_rep_(d-4)_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bm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zoomScaleSheetLayoutView="219" zoomScalePageLayoutView="0" workbookViewId="0" topLeftCell="A1">
      <selection activeCell="N9" sqref="N9"/>
    </sheetView>
  </sheetViews>
  <sheetFormatPr defaultColWidth="9.140625" defaultRowHeight="12.75" outlineLevelRow="1"/>
  <cols>
    <col min="1" max="1" width="13.28125" style="1" customWidth="1"/>
    <col min="2" max="10" width="9.00390625" style="1" customWidth="1"/>
    <col min="11" max="11" width="10.140625" style="1" customWidth="1"/>
    <col min="12" max="12" width="11.140625" style="1" customWidth="1"/>
    <col min="13" max="16384" width="9.140625" style="1" customWidth="1"/>
  </cols>
  <sheetData>
    <row r="1" spans="1:12" ht="15.7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3" spans="1:26" s="2" customFormat="1" ht="13.5" customHeight="1">
      <c r="A3" s="16" t="s">
        <v>0</v>
      </c>
      <c r="B3" s="15" t="s">
        <v>1</v>
      </c>
      <c r="C3" s="15"/>
      <c r="D3" s="15"/>
      <c r="E3" s="15"/>
      <c r="F3" s="15"/>
      <c r="G3" s="15"/>
      <c r="H3" s="15"/>
      <c r="I3" s="15"/>
      <c r="J3" s="15"/>
      <c r="K3" s="18" t="s">
        <v>2</v>
      </c>
      <c r="L3" s="18" t="s">
        <v>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5" customFormat="1" ht="13.5" customHeight="1">
      <c r="A4" s="17"/>
      <c r="B4" s="3">
        <v>-15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4" t="s">
        <v>11</v>
      </c>
      <c r="K4" s="19"/>
      <c r="L4" s="19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5" customFormat="1" ht="12.75" customHeight="1">
      <c r="A5" s="11">
        <v>2006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12" ht="12.75" customHeight="1" outlineLevel="1">
      <c r="A6" s="6" t="s">
        <v>16</v>
      </c>
      <c r="B6" s="7">
        <v>13</v>
      </c>
      <c r="C6" s="7">
        <v>3478</v>
      </c>
      <c r="D6" s="7">
        <v>9301</v>
      </c>
      <c r="E6" s="7">
        <v>6487</v>
      </c>
      <c r="F6" s="7">
        <v>3673</v>
      </c>
      <c r="G6" s="7">
        <v>1597</v>
      </c>
      <c r="H6" s="7">
        <v>423</v>
      </c>
      <c r="I6" s="7">
        <v>49</v>
      </c>
      <c r="J6" s="7">
        <v>15</v>
      </c>
      <c r="K6" s="7">
        <v>200</v>
      </c>
      <c r="L6" s="8">
        <v>25236</v>
      </c>
    </row>
    <row r="7" spans="1:12" ht="12.75" customHeight="1" outlineLevel="1">
      <c r="A7" s="6" t="s">
        <v>15</v>
      </c>
      <c r="B7" s="7">
        <v>12</v>
      </c>
      <c r="C7" s="7">
        <v>3130</v>
      </c>
      <c r="D7" s="7">
        <v>8365</v>
      </c>
      <c r="E7" s="7">
        <v>5922</v>
      </c>
      <c r="F7" s="7">
        <v>3158</v>
      </c>
      <c r="G7" s="7">
        <v>1332</v>
      </c>
      <c r="H7" s="7">
        <v>368</v>
      </c>
      <c r="I7" s="7">
        <v>38</v>
      </c>
      <c r="J7" s="7">
        <v>19</v>
      </c>
      <c r="K7" s="7">
        <v>215</v>
      </c>
      <c r="L7" s="8">
        <v>22559</v>
      </c>
    </row>
    <row r="8" spans="1:12" ht="12.75" customHeight="1">
      <c r="A8" s="6" t="s">
        <v>12</v>
      </c>
      <c r="B8" s="7">
        <v>25</v>
      </c>
      <c r="C8" s="7">
        <v>6608</v>
      </c>
      <c r="D8" s="7">
        <v>17666</v>
      </c>
      <c r="E8" s="7">
        <v>12409</v>
      </c>
      <c r="F8" s="7">
        <v>6831</v>
      </c>
      <c r="G8" s="7">
        <v>2929</v>
      </c>
      <c r="H8" s="7">
        <v>791</v>
      </c>
      <c r="I8" s="7">
        <v>87</v>
      </c>
      <c r="J8" s="7">
        <v>34</v>
      </c>
      <c r="K8" s="7">
        <v>415</v>
      </c>
      <c r="L8" s="8">
        <v>47795</v>
      </c>
    </row>
    <row r="9" spans="1:26" s="5" customFormat="1" ht="12.75" customHeight="1">
      <c r="A9" s="11">
        <v>2007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12" ht="12.75" customHeight="1" outlineLevel="1">
      <c r="A10" s="6" t="s">
        <v>16</v>
      </c>
      <c r="B10" s="7">
        <v>8</v>
      </c>
      <c r="C10" s="7">
        <v>3326</v>
      </c>
      <c r="D10" s="7">
        <v>9462</v>
      </c>
      <c r="E10" s="7">
        <v>6990</v>
      </c>
      <c r="F10" s="7">
        <v>3883</v>
      </c>
      <c r="G10" s="7">
        <v>1620</v>
      </c>
      <c r="H10" s="7">
        <v>402</v>
      </c>
      <c r="I10" s="7">
        <v>31</v>
      </c>
      <c r="J10" s="7">
        <v>6</v>
      </c>
      <c r="K10" s="7">
        <v>154</v>
      </c>
      <c r="L10" s="8">
        <v>25882</v>
      </c>
    </row>
    <row r="11" spans="1:12" ht="12.75" customHeight="1" outlineLevel="1">
      <c r="A11" s="6" t="s">
        <v>15</v>
      </c>
      <c r="B11" s="7">
        <v>7</v>
      </c>
      <c r="C11" s="7">
        <v>3208</v>
      </c>
      <c r="D11" s="7">
        <v>8754</v>
      </c>
      <c r="E11" s="7">
        <v>6031</v>
      </c>
      <c r="F11" s="7">
        <v>3440</v>
      </c>
      <c r="G11" s="7">
        <v>1438</v>
      </c>
      <c r="H11" s="7">
        <v>325</v>
      </c>
      <c r="I11" s="7">
        <v>35</v>
      </c>
      <c r="J11" s="7">
        <v>7</v>
      </c>
      <c r="K11" s="7">
        <v>160</v>
      </c>
      <c r="L11" s="8">
        <v>23405</v>
      </c>
    </row>
    <row r="12" spans="1:12" ht="12.75" customHeight="1">
      <c r="A12" s="6" t="s">
        <v>12</v>
      </c>
      <c r="B12" s="7">
        <v>15</v>
      </c>
      <c r="C12" s="7">
        <v>6534</v>
      </c>
      <c r="D12" s="7">
        <v>18216</v>
      </c>
      <c r="E12" s="7">
        <v>13021</v>
      </c>
      <c r="F12" s="7">
        <v>7323</v>
      </c>
      <c r="G12" s="7">
        <v>3058</v>
      </c>
      <c r="H12" s="7">
        <v>727</v>
      </c>
      <c r="I12" s="7">
        <v>66</v>
      </c>
      <c r="J12" s="7">
        <v>13</v>
      </c>
      <c r="K12" s="7">
        <v>314</v>
      </c>
      <c r="L12" s="8">
        <v>49287</v>
      </c>
    </row>
    <row r="13" spans="1:12" s="5" customFormat="1" ht="12.75" customHeight="1">
      <c r="A13" s="11">
        <v>2008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spans="1:12" ht="12.75" customHeight="1" outlineLevel="1">
      <c r="A14" s="6" t="s">
        <v>16</v>
      </c>
      <c r="B14" s="7">
        <v>13</v>
      </c>
      <c r="C14" s="7">
        <v>4231</v>
      </c>
      <c r="D14" s="7">
        <v>11762</v>
      </c>
      <c r="E14" s="7">
        <v>8430</v>
      </c>
      <c r="F14" s="7">
        <v>4749</v>
      </c>
      <c r="G14" s="7">
        <v>2009</v>
      </c>
      <c r="H14" s="7">
        <v>468</v>
      </c>
      <c r="I14" s="7">
        <v>50</v>
      </c>
      <c r="J14" s="7">
        <v>7</v>
      </c>
      <c r="K14" s="7">
        <v>1</v>
      </c>
      <c r="L14" s="8">
        <v>31720</v>
      </c>
    </row>
    <row r="15" spans="1:12" ht="12.75" customHeight="1" outlineLevel="1">
      <c r="A15" s="6" t="s">
        <v>15</v>
      </c>
      <c r="B15" s="7">
        <v>9</v>
      </c>
      <c r="C15" s="7">
        <v>3522</v>
      </c>
      <c r="D15" s="7">
        <v>9263</v>
      </c>
      <c r="E15" s="7">
        <v>6552</v>
      </c>
      <c r="F15" s="7">
        <v>3643</v>
      </c>
      <c r="G15" s="7">
        <v>1478</v>
      </c>
      <c r="H15" s="7">
        <v>349</v>
      </c>
      <c r="I15" s="7">
        <v>25</v>
      </c>
      <c r="J15" s="7">
        <v>4</v>
      </c>
      <c r="K15" s="7" t="s">
        <v>13</v>
      </c>
      <c r="L15" s="8">
        <v>24845</v>
      </c>
    </row>
    <row r="16" spans="1:12" ht="12.75" customHeight="1">
      <c r="A16" s="6" t="s">
        <v>12</v>
      </c>
      <c r="B16" s="7">
        <v>22</v>
      </c>
      <c r="C16" s="7">
        <v>7753</v>
      </c>
      <c r="D16" s="7">
        <v>21025</v>
      </c>
      <c r="E16" s="7">
        <v>14982</v>
      </c>
      <c r="F16" s="7">
        <v>8392</v>
      </c>
      <c r="G16" s="7">
        <v>3487</v>
      </c>
      <c r="H16" s="7">
        <v>817</v>
      </c>
      <c r="I16" s="7">
        <v>75</v>
      </c>
      <c r="J16" s="7">
        <v>11</v>
      </c>
      <c r="K16" s="7">
        <v>1</v>
      </c>
      <c r="L16" s="8">
        <v>56565</v>
      </c>
    </row>
    <row r="17" spans="1:12" ht="12.75" customHeight="1">
      <c r="A17" s="11">
        <v>2009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1:12" ht="12.75" customHeight="1">
      <c r="A18" s="6" t="s">
        <v>16</v>
      </c>
      <c r="B18" s="7">
        <v>15</v>
      </c>
      <c r="C18" s="7">
        <v>4426</v>
      </c>
      <c r="D18" s="7">
        <v>11605</v>
      </c>
      <c r="E18" s="7">
        <v>8935</v>
      </c>
      <c r="F18" s="7">
        <v>4914</v>
      </c>
      <c r="G18" s="7">
        <v>1991</v>
      </c>
      <c r="H18" s="7">
        <v>452</v>
      </c>
      <c r="I18" s="7">
        <v>42</v>
      </c>
      <c r="J18" s="7">
        <v>5</v>
      </c>
      <c r="K18" s="7" t="s">
        <v>13</v>
      </c>
      <c r="L18" s="8">
        <v>32385</v>
      </c>
    </row>
    <row r="19" spans="1:12" ht="12.75" customHeight="1">
      <c r="A19" s="6" t="s">
        <v>15</v>
      </c>
      <c r="B19" s="7">
        <v>23</v>
      </c>
      <c r="C19" s="7">
        <v>4432</v>
      </c>
      <c r="D19" s="7">
        <v>11349</v>
      </c>
      <c r="E19" s="7">
        <v>8315</v>
      </c>
      <c r="F19" s="7">
        <v>4495</v>
      </c>
      <c r="G19" s="7">
        <v>1929</v>
      </c>
      <c r="H19" s="7">
        <v>412</v>
      </c>
      <c r="I19" s="7">
        <v>33</v>
      </c>
      <c r="J19" s="7">
        <v>4</v>
      </c>
      <c r="K19" s="7" t="s">
        <v>13</v>
      </c>
      <c r="L19" s="8">
        <v>30992</v>
      </c>
    </row>
    <row r="20" spans="1:12" ht="12.75" customHeight="1">
      <c r="A20" s="6" t="s">
        <v>12</v>
      </c>
      <c r="B20" s="7">
        <v>38</v>
      </c>
      <c r="C20" s="7">
        <v>8858</v>
      </c>
      <c r="D20" s="7">
        <v>22954</v>
      </c>
      <c r="E20" s="7">
        <v>17250</v>
      </c>
      <c r="F20" s="7">
        <v>9409</v>
      </c>
      <c r="G20" s="7">
        <v>3920</v>
      </c>
      <c r="H20" s="7">
        <v>864</v>
      </c>
      <c r="I20" s="7">
        <v>75</v>
      </c>
      <c r="J20" s="7">
        <v>9</v>
      </c>
      <c r="K20" s="7" t="s">
        <v>13</v>
      </c>
      <c r="L20" s="8">
        <v>63377</v>
      </c>
    </row>
    <row r="21" spans="1:12" ht="12.75" customHeight="1">
      <c r="A21" s="11">
        <v>2010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1:12" ht="12.75" customHeight="1">
      <c r="A22" s="6" t="s">
        <v>16</v>
      </c>
      <c r="B22" s="7">
        <v>8</v>
      </c>
      <c r="C22" s="7">
        <v>4020</v>
      </c>
      <c r="D22" s="7">
        <v>11383</v>
      </c>
      <c r="E22" s="7">
        <v>9081</v>
      </c>
      <c r="F22" s="7">
        <v>5251</v>
      </c>
      <c r="G22" s="7">
        <v>2182</v>
      </c>
      <c r="H22" s="7">
        <v>502</v>
      </c>
      <c r="I22" s="7">
        <v>42</v>
      </c>
      <c r="J22" s="7">
        <v>3</v>
      </c>
      <c r="K22" s="7">
        <v>16</v>
      </c>
      <c r="L22" s="8">
        <f>SUM(B22:K22)</f>
        <v>32488</v>
      </c>
    </row>
    <row r="23" spans="1:12" ht="12.75" customHeight="1">
      <c r="A23" s="6" t="s">
        <v>15</v>
      </c>
      <c r="B23" s="7">
        <v>17</v>
      </c>
      <c r="C23" s="7">
        <v>3825</v>
      </c>
      <c r="D23" s="7">
        <v>10743</v>
      </c>
      <c r="E23" s="7">
        <v>8377</v>
      </c>
      <c r="F23" s="7">
        <v>4627</v>
      </c>
      <c r="G23" s="7">
        <v>1989</v>
      </c>
      <c r="H23" s="7">
        <v>472</v>
      </c>
      <c r="I23" s="7">
        <v>35</v>
      </c>
      <c r="J23" s="7">
        <v>5</v>
      </c>
      <c r="K23" s="7">
        <v>7</v>
      </c>
      <c r="L23" s="8">
        <f>SUM(B23:K23)</f>
        <v>30097</v>
      </c>
    </row>
    <row r="24" spans="1:12" ht="12.75" customHeight="1">
      <c r="A24" s="6" t="s">
        <v>12</v>
      </c>
      <c r="B24" s="7">
        <f>B22+B23</f>
        <v>25</v>
      </c>
      <c r="C24" s="7">
        <f aca="true" t="shared" si="0" ref="C24:K24">C22+C23</f>
        <v>7845</v>
      </c>
      <c r="D24" s="7">
        <f t="shared" si="0"/>
        <v>22126</v>
      </c>
      <c r="E24" s="7">
        <f t="shared" si="0"/>
        <v>17458</v>
      </c>
      <c r="F24" s="7">
        <f t="shared" si="0"/>
        <v>9878</v>
      </c>
      <c r="G24" s="7">
        <f t="shared" si="0"/>
        <v>4171</v>
      </c>
      <c r="H24" s="7">
        <f t="shared" si="0"/>
        <v>974</v>
      </c>
      <c r="I24" s="7">
        <f t="shared" si="0"/>
        <v>77</v>
      </c>
      <c r="J24" s="7">
        <f t="shared" si="0"/>
        <v>8</v>
      </c>
      <c r="K24" s="7">
        <f t="shared" si="0"/>
        <v>23</v>
      </c>
      <c r="L24" s="8">
        <f>L22+L23</f>
        <v>62585</v>
      </c>
    </row>
    <row r="25" spans="1:12" ht="12.75" customHeight="1">
      <c r="A25" s="11">
        <v>2011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</row>
    <row r="26" spans="1:12" ht="12.75" customHeight="1">
      <c r="A26" s="6" t="s">
        <v>16</v>
      </c>
      <c r="B26" s="9">
        <v>13</v>
      </c>
      <c r="C26" s="9">
        <v>3422</v>
      </c>
      <c r="D26" s="9">
        <v>10546</v>
      </c>
      <c r="E26" s="9">
        <v>8805</v>
      </c>
      <c r="F26" s="9">
        <v>4918</v>
      </c>
      <c r="G26" s="9">
        <v>2108</v>
      </c>
      <c r="H26" s="9">
        <v>459</v>
      </c>
      <c r="I26" s="9">
        <v>47</v>
      </c>
      <c r="J26" s="9">
        <v>4</v>
      </c>
      <c r="K26" s="9">
        <v>8</v>
      </c>
      <c r="L26" s="10">
        <v>30330</v>
      </c>
    </row>
    <row r="27" spans="1:12" ht="12.75" customHeight="1">
      <c r="A27" s="6" t="s">
        <v>15</v>
      </c>
      <c r="B27" s="9">
        <v>13</v>
      </c>
      <c r="C27" s="9">
        <v>3065</v>
      </c>
      <c r="D27" s="9">
        <v>9797</v>
      </c>
      <c r="E27" s="9">
        <v>7982</v>
      </c>
      <c r="F27" s="9">
        <v>4410</v>
      </c>
      <c r="G27" s="9">
        <v>1930</v>
      </c>
      <c r="H27" s="9">
        <v>440</v>
      </c>
      <c r="I27" s="9">
        <v>36</v>
      </c>
      <c r="J27" s="9">
        <v>6</v>
      </c>
      <c r="K27" s="9">
        <v>5</v>
      </c>
      <c r="L27" s="10">
        <v>27684</v>
      </c>
    </row>
    <row r="28" spans="1:12" ht="12.75" customHeight="1">
      <c r="A28" s="6" t="s">
        <v>12</v>
      </c>
      <c r="B28" s="9">
        <v>26</v>
      </c>
      <c r="C28" s="9">
        <v>6487</v>
      </c>
      <c r="D28" s="9">
        <v>20343</v>
      </c>
      <c r="E28" s="9">
        <v>16787</v>
      </c>
      <c r="F28" s="9">
        <v>9328</v>
      </c>
      <c r="G28" s="9">
        <v>4038</v>
      </c>
      <c r="H28" s="9">
        <v>899</v>
      </c>
      <c r="I28" s="9">
        <v>83</v>
      </c>
      <c r="J28" s="9">
        <v>10</v>
      </c>
      <c r="K28" s="9">
        <v>13</v>
      </c>
      <c r="L28" s="10">
        <v>58014</v>
      </c>
    </row>
    <row r="29" spans="1:12" ht="12.75" customHeight="1">
      <c r="A29" s="11">
        <v>2012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</row>
    <row r="30" spans="1:12" ht="12.75" customHeight="1">
      <c r="A30" s="6" t="s">
        <v>16</v>
      </c>
      <c r="B30" s="9">
        <v>15</v>
      </c>
      <c r="C30" s="9">
        <v>2956</v>
      </c>
      <c r="D30" s="9">
        <v>10238</v>
      </c>
      <c r="E30" s="9">
        <v>8851</v>
      </c>
      <c r="F30" s="9">
        <v>5070</v>
      </c>
      <c r="G30" s="9">
        <v>2116</v>
      </c>
      <c r="H30" s="9">
        <v>500</v>
      </c>
      <c r="I30" s="9">
        <v>38</v>
      </c>
      <c r="J30" s="9">
        <v>8</v>
      </c>
      <c r="K30" s="9">
        <v>9</v>
      </c>
      <c r="L30" s="10">
        <v>29801</v>
      </c>
    </row>
    <row r="31" spans="1:12" ht="12.75" customHeight="1">
      <c r="A31" s="6" t="s">
        <v>15</v>
      </c>
      <c r="B31" s="9">
        <v>11</v>
      </c>
      <c r="C31" s="9">
        <v>2680</v>
      </c>
      <c r="D31" s="9">
        <v>9333</v>
      </c>
      <c r="E31" s="9">
        <v>7982</v>
      </c>
      <c r="F31" s="9">
        <v>4664</v>
      </c>
      <c r="G31" s="9">
        <v>2015</v>
      </c>
      <c r="H31" s="9">
        <v>480</v>
      </c>
      <c r="I31" s="9">
        <v>53</v>
      </c>
      <c r="J31" s="9">
        <v>8</v>
      </c>
      <c r="K31" s="9">
        <v>4</v>
      </c>
      <c r="L31" s="10">
        <v>27230</v>
      </c>
    </row>
    <row r="32" spans="1:12" ht="12.75" customHeight="1">
      <c r="A32" s="6" t="s">
        <v>12</v>
      </c>
      <c r="B32" s="9">
        <v>26</v>
      </c>
      <c r="C32" s="9">
        <v>5636</v>
      </c>
      <c r="D32" s="9">
        <v>19571</v>
      </c>
      <c r="E32" s="9">
        <v>16833</v>
      </c>
      <c r="F32" s="9">
        <v>9734</v>
      </c>
      <c r="G32" s="9">
        <v>4131</v>
      </c>
      <c r="H32" s="9">
        <v>980</v>
      </c>
      <c r="I32" s="9">
        <v>91</v>
      </c>
      <c r="J32" s="9">
        <v>16</v>
      </c>
      <c r="K32" s="9">
        <v>13</v>
      </c>
      <c r="L32" s="10">
        <v>57031</v>
      </c>
    </row>
    <row r="33" spans="1:12" ht="12.75" customHeight="1">
      <c r="A33" s="11">
        <v>2013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</row>
    <row r="34" spans="1:12" ht="12.75" customHeight="1">
      <c r="A34" s="6" t="s">
        <v>16</v>
      </c>
      <c r="B34" s="9">
        <v>11</v>
      </c>
      <c r="C34" s="9">
        <v>2804</v>
      </c>
      <c r="D34" s="9">
        <v>9960</v>
      </c>
      <c r="E34" s="9">
        <v>8836</v>
      </c>
      <c r="F34" s="9">
        <v>5400</v>
      </c>
      <c r="G34" s="9">
        <v>2402</v>
      </c>
      <c r="H34" s="9">
        <v>547</v>
      </c>
      <c r="I34" s="9">
        <v>47</v>
      </c>
      <c r="J34" s="9">
        <v>11</v>
      </c>
      <c r="K34" s="9">
        <v>9</v>
      </c>
      <c r="L34" s="10">
        <v>30027</v>
      </c>
    </row>
    <row r="35" spans="1:12" ht="12.75" customHeight="1">
      <c r="A35" s="6" t="s">
        <v>15</v>
      </c>
      <c r="B35" s="9">
        <v>10</v>
      </c>
      <c r="C35" s="9">
        <v>2637</v>
      </c>
      <c r="D35" s="9">
        <v>9257</v>
      </c>
      <c r="E35" s="9">
        <v>8402</v>
      </c>
      <c r="F35" s="9">
        <v>4847</v>
      </c>
      <c r="G35" s="9">
        <v>2120</v>
      </c>
      <c r="H35" s="9">
        <v>498</v>
      </c>
      <c r="I35" s="9">
        <v>53</v>
      </c>
      <c r="J35" s="9">
        <v>12</v>
      </c>
      <c r="K35" s="9">
        <v>15</v>
      </c>
      <c r="L35" s="10">
        <v>27851</v>
      </c>
    </row>
    <row r="36" spans="1:12" ht="12.75" customHeight="1">
      <c r="A36" s="6" t="s">
        <v>12</v>
      </c>
      <c r="B36" s="9">
        <v>21</v>
      </c>
      <c r="C36" s="9">
        <v>5441</v>
      </c>
      <c r="D36" s="9">
        <v>19217</v>
      </c>
      <c r="E36" s="9">
        <v>17238</v>
      </c>
      <c r="F36" s="9">
        <v>10247</v>
      </c>
      <c r="G36" s="9">
        <v>4522</v>
      </c>
      <c r="H36" s="9">
        <v>1045</v>
      </c>
      <c r="I36" s="9">
        <v>100</v>
      </c>
      <c r="J36" s="9">
        <v>23</v>
      </c>
      <c r="K36" s="9">
        <v>24</v>
      </c>
      <c r="L36" s="10">
        <v>57878</v>
      </c>
    </row>
    <row r="37" spans="1:12" ht="12.75">
      <c r="A37" s="11">
        <v>2014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</row>
    <row r="38" spans="1:12" ht="14.25">
      <c r="A38" s="6" t="s">
        <v>16</v>
      </c>
      <c r="B38" s="9">
        <v>8</v>
      </c>
      <c r="C38" s="9">
        <v>2857</v>
      </c>
      <c r="D38" s="9">
        <v>9918</v>
      </c>
      <c r="E38" s="9">
        <v>9376</v>
      </c>
      <c r="F38" s="9">
        <v>5878</v>
      </c>
      <c r="G38" s="9">
        <v>2573</v>
      </c>
      <c r="H38" s="9">
        <v>614</v>
      </c>
      <c r="I38" s="9">
        <v>59</v>
      </c>
      <c r="J38" s="9">
        <v>18</v>
      </c>
      <c r="K38" s="9">
        <v>24</v>
      </c>
      <c r="L38" s="10">
        <v>31325</v>
      </c>
    </row>
    <row r="39" spans="1:12" ht="14.25">
      <c r="A39" s="6" t="s">
        <v>15</v>
      </c>
      <c r="B39" s="9">
        <v>13</v>
      </c>
      <c r="C39" s="9">
        <v>2700</v>
      </c>
      <c r="D39" s="9">
        <v>9210</v>
      </c>
      <c r="E39" s="9">
        <v>8857</v>
      </c>
      <c r="F39" s="9">
        <v>5495</v>
      </c>
      <c r="G39" s="9">
        <v>2363</v>
      </c>
      <c r="H39" s="9">
        <v>534</v>
      </c>
      <c r="I39" s="9">
        <v>84</v>
      </c>
      <c r="J39" s="9">
        <v>20</v>
      </c>
      <c r="K39" s="9">
        <v>34</v>
      </c>
      <c r="L39" s="10">
        <v>29310</v>
      </c>
    </row>
    <row r="40" spans="1:12" ht="14.25">
      <c r="A40" s="6" t="s">
        <v>12</v>
      </c>
      <c r="B40" s="9">
        <v>21</v>
      </c>
      <c r="C40" s="9">
        <v>5557</v>
      </c>
      <c r="D40" s="9">
        <v>19128</v>
      </c>
      <c r="E40" s="9">
        <v>18233</v>
      </c>
      <c r="F40" s="9">
        <v>11373</v>
      </c>
      <c r="G40" s="9">
        <v>4936</v>
      </c>
      <c r="H40" s="9">
        <v>1148</v>
      </c>
      <c r="I40" s="9">
        <v>143</v>
      </c>
      <c r="J40" s="9">
        <v>38</v>
      </c>
      <c r="K40" s="9">
        <v>58</v>
      </c>
      <c r="L40" s="10">
        <v>60635</v>
      </c>
    </row>
    <row r="41" spans="1:12" ht="12.75">
      <c r="A41" s="11">
        <v>2015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</row>
    <row r="42" spans="1:12" ht="14.25">
      <c r="A42" s="6" t="s">
        <v>16</v>
      </c>
      <c r="B42" s="9">
        <v>11</v>
      </c>
      <c r="C42" s="9">
        <v>2587</v>
      </c>
      <c r="D42" s="9">
        <v>9355</v>
      </c>
      <c r="E42" s="9">
        <v>9211</v>
      </c>
      <c r="F42" s="9">
        <v>6156</v>
      </c>
      <c r="G42" s="9">
        <v>2742</v>
      </c>
      <c r="H42" s="9">
        <v>711</v>
      </c>
      <c r="I42" s="9">
        <v>73</v>
      </c>
      <c r="J42" s="9">
        <v>20</v>
      </c>
      <c r="K42" s="9">
        <v>36</v>
      </c>
      <c r="L42" s="10">
        <v>30902</v>
      </c>
    </row>
    <row r="43" spans="1:12" ht="14.25">
      <c r="A43" s="6" t="s">
        <v>15</v>
      </c>
      <c r="B43" s="9">
        <v>18</v>
      </c>
      <c r="C43" s="9">
        <v>2492</v>
      </c>
      <c r="D43" s="9">
        <v>8539</v>
      </c>
      <c r="E43" s="9">
        <v>8501</v>
      </c>
      <c r="F43" s="9">
        <v>5561</v>
      </c>
      <c r="G43" s="9">
        <v>2524</v>
      </c>
      <c r="H43" s="9">
        <v>600</v>
      </c>
      <c r="I43" s="9">
        <v>71</v>
      </c>
      <c r="J43" s="9">
        <v>15</v>
      </c>
      <c r="K43" s="9">
        <v>26</v>
      </c>
      <c r="L43" s="10">
        <v>28347</v>
      </c>
    </row>
    <row r="44" spans="1:12" ht="14.25">
      <c r="A44" s="6" t="s">
        <v>12</v>
      </c>
      <c r="B44" s="9">
        <v>29</v>
      </c>
      <c r="C44" s="9">
        <v>5079</v>
      </c>
      <c r="D44" s="9">
        <v>17894</v>
      </c>
      <c r="E44" s="9">
        <v>17712</v>
      </c>
      <c r="F44" s="9">
        <v>11717</v>
      </c>
      <c r="G44" s="9">
        <v>5266</v>
      </c>
      <c r="H44" s="9">
        <v>1311</v>
      </c>
      <c r="I44" s="9">
        <v>144</v>
      </c>
      <c r="J44" s="9">
        <v>35</v>
      </c>
      <c r="K44" s="9">
        <v>62</v>
      </c>
      <c r="L44" s="10">
        <v>59249</v>
      </c>
    </row>
  </sheetData>
  <sheetProtection/>
  <mergeCells count="15">
    <mergeCell ref="L3:L4"/>
    <mergeCell ref="A17:L17"/>
    <mergeCell ref="A13:L13"/>
    <mergeCell ref="A29:L29"/>
    <mergeCell ref="A9:L9"/>
    <mergeCell ref="A41:L41"/>
    <mergeCell ref="A1:L1"/>
    <mergeCell ref="A5:L5"/>
    <mergeCell ref="B3:J3"/>
    <mergeCell ref="A3:A4"/>
    <mergeCell ref="A25:L25"/>
    <mergeCell ref="K3:K4"/>
    <mergeCell ref="A21:L21"/>
    <mergeCell ref="A37:L37"/>
    <mergeCell ref="A33:L3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1"/>
  <sheetViews>
    <sheetView zoomScalePageLayoutView="0" workbookViewId="0" topLeftCell="A5">
      <selection activeCell="G7" sqref="G7:P10"/>
    </sheetView>
  </sheetViews>
  <sheetFormatPr defaultColWidth="9.140625" defaultRowHeight="12.75"/>
  <cols>
    <col min="1" max="1" width="7.28125" style="0" customWidth="1"/>
    <col min="2" max="2" width="16.140625" style="0" customWidth="1"/>
  </cols>
  <sheetData>
    <row r="2" spans="2:16" ht="15.75">
      <c r="B2" s="20" t="s">
        <v>23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2:16" ht="15.75">
      <c r="B3" s="21"/>
      <c r="C3" s="22">
        <v>2002</v>
      </c>
      <c r="D3" s="22">
        <v>2003</v>
      </c>
      <c r="E3" s="22">
        <v>2004</v>
      </c>
      <c r="F3" s="22">
        <v>2005</v>
      </c>
      <c r="G3" s="22">
        <v>2006</v>
      </c>
      <c r="H3" s="23">
        <v>2007</v>
      </c>
      <c r="I3" s="23">
        <v>2008</v>
      </c>
      <c r="J3" s="24">
        <v>2009</v>
      </c>
      <c r="K3" s="24">
        <v>2010</v>
      </c>
      <c r="L3" s="24">
        <v>2011</v>
      </c>
      <c r="M3" s="24">
        <v>2012</v>
      </c>
      <c r="N3" s="24">
        <v>2013</v>
      </c>
      <c r="O3" s="24">
        <v>2014</v>
      </c>
      <c r="P3" s="24">
        <v>2015</v>
      </c>
    </row>
    <row r="4" spans="2:16" ht="63">
      <c r="B4" s="25" t="s">
        <v>24</v>
      </c>
      <c r="C4" s="26">
        <v>13.9</v>
      </c>
      <c r="D4" s="26">
        <v>13.8</v>
      </c>
      <c r="E4" s="26">
        <v>17.2</v>
      </c>
      <c r="F4" s="26">
        <v>19.7</v>
      </c>
      <c r="G4" s="26">
        <v>21.2</v>
      </c>
      <c r="H4" s="26">
        <v>20.6</v>
      </c>
      <c r="I4" s="26">
        <v>22.1</v>
      </c>
      <c r="J4" s="26">
        <v>24.3</v>
      </c>
      <c r="K4" s="26">
        <v>25.6</v>
      </c>
      <c r="L4" s="26">
        <v>30.6</v>
      </c>
      <c r="M4" s="26">
        <v>39.225</v>
      </c>
      <c r="N4" s="26">
        <v>38.018</v>
      </c>
      <c r="O4" s="26">
        <v>33.469</v>
      </c>
      <c r="P4" s="26">
        <v>33.377</v>
      </c>
    </row>
    <row r="5" spans="2:16" ht="94.5">
      <c r="B5" s="27" t="s">
        <v>25</v>
      </c>
      <c r="C5" s="28">
        <v>5.1</v>
      </c>
      <c r="D5" s="28">
        <v>5.2</v>
      </c>
      <c r="E5" s="28">
        <v>6.6</v>
      </c>
      <c r="F5" s="28">
        <v>6.7</v>
      </c>
      <c r="G5" s="28">
        <v>7.5</v>
      </c>
      <c r="H5" s="28">
        <v>7.6</v>
      </c>
      <c r="I5" s="28">
        <v>7.7</v>
      </c>
      <c r="J5" s="28">
        <v>8.4</v>
      </c>
      <c r="K5" s="28">
        <v>10.6</v>
      </c>
      <c r="L5" s="28">
        <v>12.9</v>
      </c>
      <c r="M5" s="29">
        <v>15.941</v>
      </c>
      <c r="N5" s="29">
        <v>15.291</v>
      </c>
      <c r="O5" s="29">
        <v>13.071</v>
      </c>
      <c r="P5" s="29">
        <v>9.194</v>
      </c>
    </row>
    <row r="6" spans="2:16" ht="110.25">
      <c r="B6" s="30" t="s">
        <v>26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2:16" ht="15.75">
      <c r="B7" s="27" t="s">
        <v>27</v>
      </c>
      <c r="C7" s="28">
        <v>9</v>
      </c>
      <c r="D7" s="28">
        <v>2</v>
      </c>
      <c r="E7" s="28">
        <v>6</v>
      </c>
      <c r="F7" s="28">
        <v>5</v>
      </c>
      <c r="G7" s="28">
        <v>2</v>
      </c>
      <c r="H7" s="28">
        <v>8</v>
      </c>
      <c r="I7" s="28">
        <v>6</v>
      </c>
      <c r="J7" s="28">
        <v>21</v>
      </c>
      <c r="K7" s="28">
        <v>14</v>
      </c>
      <c r="L7" s="28">
        <v>15</v>
      </c>
      <c r="M7" s="28">
        <v>19</v>
      </c>
      <c r="N7" s="28">
        <v>34</v>
      </c>
      <c r="O7" s="28">
        <v>20</v>
      </c>
      <c r="P7" s="28">
        <v>9</v>
      </c>
    </row>
    <row r="8" spans="2:16" ht="15.75">
      <c r="B8" s="27" t="s">
        <v>4</v>
      </c>
      <c r="C8" s="28">
        <v>789</v>
      </c>
      <c r="D8" s="28">
        <v>897</v>
      </c>
      <c r="E8" s="28">
        <v>1494</v>
      </c>
      <c r="F8" s="28">
        <v>1057</v>
      </c>
      <c r="G8" s="28">
        <v>1380</v>
      </c>
      <c r="H8" s="28">
        <v>1037</v>
      </c>
      <c r="I8" s="28">
        <v>1359</v>
      </c>
      <c r="J8" s="28">
        <v>1689</v>
      </c>
      <c r="K8" s="28">
        <v>1770</v>
      </c>
      <c r="L8" s="28">
        <v>1681</v>
      </c>
      <c r="M8" s="28">
        <v>1955</v>
      </c>
      <c r="N8" s="28">
        <v>1849</v>
      </c>
      <c r="O8" s="28">
        <v>1387</v>
      </c>
      <c r="P8" s="28">
        <v>1335</v>
      </c>
    </row>
    <row r="9" spans="2:16" ht="15.75">
      <c r="B9" s="27" t="s">
        <v>28</v>
      </c>
      <c r="C9" s="28">
        <v>13057</v>
      </c>
      <c r="D9" s="28">
        <v>12856</v>
      </c>
      <c r="E9" s="28">
        <v>15648</v>
      </c>
      <c r="F9" s="28">
        <v>18512</v>
      </c>
      <c r="G9" s="28">
        <v>19716</v>
      </c>
      <c r="H9" s="28">
        <v>19483</v>
      </c>
      <c r="I9" s="28">
        <v>20481</v>
      </c>
      <c r="J9" s="28">
        <v>22419</v>
      </c>
      <c r="K9" s="28">
        <v>23664</v>
      </c>
      <c r="L9" s="28">
        <v>28760</v>
      </c>
      <c r="M9" s="28">
        <v>37070</v>
      </c>
      <c r="N9" s="28">
        <v>35860</v>
      </c>
      <c r="O9" s="28">
        <v>31850</v>
      </c>
      <c r="P9" s="28">
        <v>31870</v>
      </c>
    </row>
    <row r="10" spans="2:16" ht="15.75">
      <c r="B10" s="31" t="s">
        <v>29</v>
      </c>
      <c r="C10" s="32">
        <v>53</v>
      </c>
      <c r="D10" s="32">
        <v>79</v>
      </c>
      <c r="E10" s="32">
        <v>62</v>
      </c>
      <c r="F10" s="32">
        <v>107</v>
      </c>
      <c r="G10" s="32">
        <v>106</v>
      </c>
      <c r="H10" s="32">
        <v>116</v>
      </c>
      <c r="I10" s="32">
        <v>216</v>
      </c>
      <c r="J10" s="33">
        <v>182</v>
      </c>
      <c r="K10" s="32">
        <v>137</v>
      </c>
      <c r="L10" s="32">
        <v>134</v>
      </c>
      <c r="M10" s="32">
        <v>181</v>
      </c>
      <c r="N10" s="32">
        <v>275</v>
      </c>
      <c r="O10" s="32">
        <v>212</v>
      </c>
      <c r="P10" s="32">
        <v>163</v>
      </c>
    </row>
    <row r="11" spans="2:16" ht="12.75">
      <c r="B11" s="34" t="s">
        <v>30</v>
      </c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5"/>
      <c r="N11" s="35"/>
      <c r="O11" s="35"/>
      <c r="P11" s="35"/>
    </row>
  </sheetData>
  <sheetProtection/>
  <mergeCells count="2">
    <mergeCell ref="B2:P2"/>
    <mergeCell ref="B11:K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7"/>
  <sheetViews>
    <sheetView tabSelected="1" zoomScalePageLayoutView="0" workbookViewId="0" topLeftCell="A6">
      <selection activeCell="C17" sqref="C17"/>
    </sheetView>
  </sheetViews>
  <sheetFormatPr defaultColWidth="9.140625" defaultRowHeight="12.75"/>
  <cols>
    <col min="1" max="1" width="22.7109375" style="0" customWidth="1"/>
    <col min="2" max="2" width="22.28125" style="0" customWidth="1"/>
    <col min="13" max="14" width="19.421875" style="0" customWidth="1"/>
  </cols>
  <sheetData>
    <row r="2" spans="2:14" ht="12.75">
      <c r="B2" s="38"/>
      <c r="C2" s="38">
        <v>2006</v>
      </c>
      <c r="D2" s="38">
        <v>2007</v>
      </c>
      <c r="E2" s="38">
        <v>2008</v>
      </c>
      <c r="F2" s="38">
        <v>2009</v>
      </c>
      <c r="G2" s="38">
        <v>2010</v>
      </c>
      <c r="H2" s="38">
        <v>2011</v>
      </c>
      <c r="I2" s="38">
        <v>2012</v>
      </c>
      <c r="J2" s="38">
        <v>2013</v>
      </c>
      <c r="K2" s="38">
        <v>2014</v>
      </c>
      <c r="L2" s="38">
        <v>2015</v>
      </c>
      <c r="M2" s="39" t="s">
        <v>34</v>
      </c>
      <c r="N2" s="39" t="s">
        <v>35</v>
      </c>
    </row>
    <row r="3" spans="2:14" ht="12.75">
      <c r="B3" s="40" t="s">
        <v>16</v>
      </c>
      <c r="C3" s="38">
        <v>25236</v>
      </c>
      <c r="D3" s="38">
        <v>25882</v>
      </c>
      <c r="E3" s="38">
        <v>31720</v>
      </c>
      <c r="F3" s="38">
        <v>32385</v>
      </c>
      <c r="G3" s="38">
        <v>32488</v>
      </c>
      <c r="H3" s="38">
        <v>30330</v>
      </c>
      <c r="I3" s="38">
        <v>29801</v>
      </c>
      <c r="J3" s="38">
        <v>30027</v>
      </c>
      <c r="K3" s="38">
        <v>31325</v>
      </c>
      <c r="L3" s="38">
        <v>30902</v>
      </c>
      <c r="M3" s="38">
        <f>AVERAGE(E3:L3)</f>
        <v>31122.25</v>
      </c>
      <c r="N3" s="38">
        <f>AVERAGE(F3:L3)</f>
        <v>31036.85714285714</v>
      </c>
    </row>
    <row r="4" spans="2:14" ht="12.75">
      <c r="B4" s="40" t="s">
        <v>15</v>
      </c>
      <c r="C4" s="38">
        <v>22559</v>
      </c>
      <c r="D4" s="38">
        <v>23405</v>
      </c>
      <c r="E4" s="38">
        <v>24845</v>
      </c>
      <c r="F4" s="38">
        <v>30992</v>
      </c>
      <c r="G4" s="38">
        <v>30097</v>
      </c>
      <c r="H4" s="38">
        <v>27684</v>
      </c>
      <c r="I4" s="38">
        <v>27230</v>
      </c>
      <c r="J4" s="38">
        <v>27851</v>
      </c>
      <c r="K4" s="38">
        <v>29310</v>
      </c>
      <c r="L4" s="38">
        <v>28347</v>
      </c>
      <c r="M4" s="38">
        <f>AVERAGE(E4:L4)</f>
        <v>28294.5</v>
      </c>
      <c r="N4" s="38">
        <f>AVERAGE(F4:L4)</f>
        <v>28787.285714285714</v>
      </c>
    </row>
    <row r="5" spans="2:14" ht="25.5">
      <c r="B5" s="40" t="s">
        <v>17</v>
      </c>
      <c r="C5" s="38">
        <f>C3/C4</f>
        <v>1.118666607562392</v>
      </c>
      <c r="D5" s="38">
        <f aca="true" t="shared" si="0" ref="D5:L5">D3/D4</f>
        <v>1.1058320871608631</v>
      </c>
      <c r="E5" s="38">
        <f t="shared" si="0"/>
        <v>1.2767156369490844</v>
      </c>
      <c r="F5" s="38">
        <f t="shared" si="0"/>
        <v>1.0449470831182242</v>
      </c>
      <c r="G5" s="38">
        <f t="shared" si="0"/>
        <v>1.0794431338671628</v>
      </c>
      <c r="H5" s="38">
        <f t="shared" si="0"/>
        <v>1.0955786736020807</v>
      </c>
      <c r="I5" s="38">
        <f t="shared" si="0"/>
        <v>1.0944179214102094</v>
      </c>
      <c r="J5" s="38">
        <f t="shared" si="0"/>
        <v>1.0781300491903343</v>
      </c>
      <c r="K5" s="38">
        <f t="shared" si="0"/>
        <v>1.068747867621972</v>
      </c>
      <c r="L5" s="38">
        <f t="shared" si="0"/>
        <v>1.0901329946731577</v>
      </c>
      <c r="M5" s="38">
        <f>AVERAGE(E5:L5)</f>
        <v>1.1035141700540283</v>
      </c>
      <c r="N5" s="38">
        <f>AVERAGE(F5:L5)</f>
        <v>1.0787711033547345</v>
      </c>
    </row>
    <row r="6" spans="2:14" ht="25.5">
      <c r="B6" s="40" t="s">
        <v>18</v>
      </c>
      <c r="C6" s="38">
        <f>C4/C3</f>
        <v>0.8939213821524806</v>
      </c>
      <c r="D6" s="38">
        <f aca="true" t="shared" si="1" ref="D6:L6">D4/D3</f>
        <v>0.9042964222239395</v>
      </c>
      <c r="E6" s="38">
        <f t="shared" si="1"/>
        <v>0.7832597730138714</v>
      </c>
      <c r="F6" s="38">
        <f t="shared" si="1"/>
        <v>0.9569862590705573</v>
      </c>
      <c r="G6" s="38">
        <f t="shared" si="1"/>
        <v>0.9264035951736026</v>
      </c>
      <c r="H6" s="38">
        <f t="shared" si="1"/>
        <v>0.912759643916914</v>
      </c>
      <c r="I6" s="38">
        <f t="shared" si="1"/>
        <v>0.9137277272574745</v>
      </c>
      <c r="J6" s="38">
        <f t="shared" si="1"/>
        <v>0.927531887967496</v>
      </c>
      <c r="K6" s="38">
        <f t="shared" si="1"/>
        <v>0.9356743814844374</v>
      </c>
      <c r="L6" s="38">
        <f t="shared" si="1"/>
        <v>0.9173192673613358</v>
      </c>
      <c r="M6" s="38">
        <f>AVERAGE(E6:L6)</f>
        <v>0.9092078169057112</v>
      </c>
      <c r="N6" s="38">
        <f>AVERAGE(F6:L6)</f>
        <v>0.9272003946045454</v>
      </c>
    </row>
    <row r="7" spans="2:14" ht="25.5">
      <c r="B7" s="40" t="s">
        <v>19</v>
      </c>
      <c r="C7" s="38">
        <v>1.05</v>
      </c>
      <c r="D7" s="38">
        <v>1.05</v>
      </c>
      <c r="E7" s="38">
        <v>1.05</v>
      </c>
      <c r="F7" s="38">
        <v>1.05</v>
      </c>
      <c r="G7" s="38">
        <v>1.05</v>
      </c>
      <c r="H7" s="38">
        <v>1.05</v>
      </c>
      <c r="I7" s="38">
        <v>1.05</v>
      </c>
      <c r="J7" s="38">
        <v>1.05</v>
      </c>
      <c r="K7" s="38">
        <v>1.05</v>
      </c>
      <c r="L7" s="38">
        <v>1.05</v>
      </c>
      <c r="M7" s="38">
        <f>AVERAGE(E7:L7)</f>
        <v>1.05</v>
      </c>
      <c r="N7" s="38">
        <f>AVERAGE(F7:L7)</f>
        <v>1.05</v>
      </c>
    </row>
    <row r="8" spans="2:14" ht="12.75">
      <c r="B8" s="40" t="s">
        <v>20</v>
      </c>
      <c r="C8" s="38">
        <f>100/105</f>
        <v>0.9523809523809523</v>
      </c>
      <c r="D8" s="38">
        <f aca="true" t="shared" si="2" ref="D8:L8">100/105</f>
        <v>0.9523809523809523</v>
      </c>
      <c r="E8" s="38">
        <f t="shared" si="2"/>
        <v>0.9523809523809523</v>
      </c>
      <c r="F8" s="38">
        <f t="shared" si="2"/>
        <v>0.9523809523809523</v>
      </c>
      <c r="G8" s="38">
        <f t="shared" si="2"/>
        <v>0.9523809523809523</v>
      </c>
      <c r="H8" s="38">
        <f t="shared" si="2"/>
        <v>0.9523809523809523</v>
      </c>
      <c r="I8" s="38">
        <f t="shared" si="2"/>
        <v>0.9523809523809523</v>
      </c>
      <c r="J8" s="38">
        <f t="shared" si="2"/>
        <v>0.9523809523809523</v>
      </c>
      <c r="K8" s="38">
        <f t="shared" si="2"/>
        <v>0.9523809523809523</v>
      </c>
      <c r="L8" s="38">
        <f t="shared" si="2"/>
        <v>0.9523809523809523</v>
      </c>
      <c r="M8" s="38">
        <f>AVERAGE(E8:L8)</f>
        <v>0.9523809523809524</v>
      </c>
      <c r="N8" s="38">
        <f>AVERAGE(F8:L8)</f>
        <v>0.9523809523809524</v>
      </c>
    </row>
    <row r="9" spans="2:14" ht="25.5">
      <c r="B9" s="40" t="s">
        <v>21</v>
      </c>
      <c r="C9" s="38">
        <f>C8*C3</f>
        <v>24034.285714285714</v>
      </c>
      <c r="D9" s="38">
        <f aca="true" t="shared" si="3" ref="D9:L9">D8*D3</f>
        <v>24649.52380952381</v>
      </c>
      <c r="E9" s="38">
        <f t="shared" si="3"/>
        <v>30209.52380952381</v>
      </c>
      <c r="F9" s="38">
        <f t="shared" si="3"/>
        <v>30842.85714285714</v>
      </c>
      <c r="G9" s="38">
        <f t="shared" si="3"/>
        <v>30940.952380952378</v>
      </c>
      <c r="H9" s="38">
        <f t="shared" si="3"/>
        <v>28885.714285714283</v>
      </c>
      <c r="I9" s="38">
        <f t="shared" si="3"/>
        <v>28381.90476190476</v>
      </c>
      <c r="J9" s="38">
        <f t="shared" si="3"/>
        <v>28597.142857142855</v>
      </c>
      <c r="K9" s="38">
        <f t="shared" si="3"/>
        <v>29833.333333333332</v>
      </c>
      <c r="L9" s="38">
        <f t="shared" si="3"/>
        <v>29430.476190476187</v>
      </c>
      <c r="M9" s="38">
        <f>AVERAGE(E9:L9)</f>
        <v>29640.23809523809</v>
      </c>
      <c r="N9" s="38">
        <f>AVERAGE(F9:L9)</f>
        <v>29558.91156462585</v>
      </c>
    </row>
    <row r="10" spans="2:14" ht="38.25">
      <c r="B10" s="40" t="s">
        <v>22</v>
      </c>
      <c r="C10" s="38">
        <f>C9-C4</f>
        <v>1475.2857142857138</v>
      </c>
      <c r="D10" s="38">
        <f aca="true" t="shared" si="4" ref="D10:L10">D9-D4</f>
        <v>1244.5238095238092</v>
      </c>
      <c r="E10" s="38">
        <f t="shared" si="4"/>
        <v>5364.523809523809</v>
      </c>
      <c r="F10" s="38">
        <f t="shared" si="4"/>
        <v>-149.1428571428587</v>
      </c>
      <c r="G10" s="38">
        <f t="shared" si="4"/>
        <v>843.952380952378</v>
      </c>
      <c r="H10" s="38">
        <f t="shared" si="4"/>
        <v>1201.7142857142826</v>
      </c>
      <c r="I10" s="38">
        <f t="shared" si="4"/>
        <v>1151.9047619047597</v>
      </c>
      <c r="J10" s="38">
        <f t="shared" si="4"/>
        <v>746.1428571428551</v>
      </c>
      <c r="K10" s="38">
        <f t="shared" si="4"/>
        <v>523.3333333333321</v>
      </c>
      <c r="L10" s="38">
        <f t="shared" si="4"/>
        <v>1083.4761904761872</v>
      </c>
      <c r="M10" s="38">
        <f>AVERAGE(E10:L10)</f>
        <v>1345.7380952380931</v>
      </c>
      <c r="N10" s="38">
        <f>AVERAGE(F10:L10)</f>
        <v>771.6258503401338</v>
      </c>
    </row>
    <row r="11" spans="1:17" ht="26.25">
      <c r="A11" s="37"/>
      <c r="B11" s="41" t="s">
        <v>31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28"/>
      <c r="P11" s="28"/>
      <c r="Q11" s="28"/>
    </row>
    <row r="12" spans="2:17" ht="15.75">
      <c r="B12" s="40" t="s">
        <v>27</v>
      </c>
      <c r="C12" s="38">
        <v>2</v>
      </c>
      <c r="D12" s="38">
        <v>8</v>
      </c>
      <c r="E12" s="38">
        <v>6</v>
      </c>
      <c r="F12" s="38">
        <v>21</v>
      </c>
      <c r="G12" s="38">
        <v>14</v>
      </c>
      <c r="H12" s="38">
        <v>15</v>
      </c>
      <c r="I12" s="38">
        <v>19</v>
      </c>
      <c r="J12" s="38">
        <v>34</v>
      </c>
      <c r="K12" s="38">
        <v>20</v>
      </c>
      <c r="L12" s="38">
        <v>9</v>
      </c>
      <c r="M12" s="38">
        <f>AVERAGE(E12:L12)</f>
        <v>17.25</v>
      </c>
      <c r="N12" s="38">
        <f>AVERAGE(F12:L12)</f>
        <v>18.857142857142858</v>
      </c>
      <c r="O12" s="28"/>
      <c r="P12" s="28"/>
      <c r="Q12" s="28"/>
    </row>
    <row r="13" spans="2:17" ht="15.75">
      <c r="B13" s="40" t="s">
        <v>4</v>
      </c>
      <c r="C13" s="38">
        <v>1380</v>
      </c>
      <c r="D13" s="38">
        <v>1037</v>
      </c>
      <c r="E13" s="38">
        <v>1359</v>
      </c>
      <c r="F13" s="38">
        <v>1689</v>
      </c>
      <c r="G13" s="38">
        <v>1770</v>
      </c>
      <c r="H13" s="38">
        <v>1681</v>
      </c>
      <c r="I13" s="38">
        <v>1955</v>
      </c>
      <c r="J13" s="38">
        <v>1849</v>
      </c>
      <c r="K13" s="38">
        <v>1387</v>
      </c>
      <c r="L13" s="38">
        <v>1335</v>
      </c>
      <c r="M13" s="38">
        <f>AVERAGE(E13:L13)</f>
        <v>1628.125</v>
      </c>
      <c r="N13" s="38">
        <f>AVERAGE(F13:L13)</f>
        <v>1666.5714285714287</v>
      </c>
      <c r="O13" s="28"/>
      <c r="P13" s="28"/>
      <c r="Q13" s="28"/>
    </row>
    <row r="14" spans="2:17" ht="15.75">
      <c r="B14" s="40" t="s">
        <v>28</v>
      </c>
      <c r="C14" s="38">
        <v>19716</v>
      </c>
      <c r="D14" s="38">
        <v>19483</v>
      </c>
      <c r="E14" s="38">
        <v>20481</v>
      </c>
      <c r="F14" s="38">
        <v>22419</v>
      </c>
      <c r="G14" s="38">
        <v>23664</v>
      </c>
      <c r="H14" s="38">
        <v>28760</v>
      </c>
      <c r="I14" s="38">
        <v>37070</v>
      </c>
      <c r="J14" s="38">
        <v>35860</v>
      </c>
      <c r="K14" s="38">
        <v>31850</v>
      </c>
      <c r="L14" s="38">
        <v>31870</v>
      </c>
      <c r="M14" s="38">
        <f>AVERAGE(E14:L14)</f>
        <v>28996.75</v>
      </c>
      <c r="N14" s="38">
        <f>AVERAGE(F14:L14)</f>
        <v>30213.285714285714</v>
      </c>
      <c r="O14" s="32"/>
      <c r="P14" s="32"/>
      <c r="Q14" s="32"/>
    </row>
    <row r="15" spans="2:256" ht="12.75">
      <c r="B15" s="40" t="s">
        <v>29</v>
      </c>
      <c r="C15" s="38">
        <v>106</v>
      </c>
      <c r="D15" s="38">
        <v>116</v>
      </c>
      <c r="E15" s="38">
        <v>216</v>
      </c>
      <c r="F15" s="38">
        <v>182</v>
      </c>
      <c r="G15" s="38">
        <v>137</v>
      </c>
      <c r="H15" s="38">
        <v>134</v>
      </c>
      <c r="I15" s="38">
        <v>181</v>
      </c>
      <c r="J15" s="38">
        <v>275</v>
      </c>
      <c r="K15" s="38">
        <v>212</v>
      </c>
      <c r="L15" s="38">
        <v>163</v>
      </c>
      <c r="M15" s="38">
        <f>AVERAGE(E15:L15)</f>
        <v>187.5</v>
      </c>
      <c r="N15" s="38">
        <f>AVERAGE(F15:L15)</f>
        <v>183.42857142857142</v>
      </c>
      <c r="O15" s="35"/>
      <c r="P15" s="35"/>
      <c r="Q15" s="35"/>
      <c r="IV15" s="36"/>
    </row>
    <row r="16" spans="2:14" ht="12.75">
      <c r="B16" s="40" t="s">
        <v>32</v>
      </c>
      <c r="C16" s="38">
        <f>SUM(C12:C15)</f>
        <v>21204</v>
      </c>
      <c r="D16" s="38">
        <f>SUM(D12:D15)</f>
        <v>20644</v>
      </c>
      <c r="E16" s="38">
        <f>SUM(E12:E15)</f>
        <v>22062</v>
      </c>
      <c r="F16" s="38">
        <f>SUM(F12:F15)</f>
        <v>24311</v>
      </c>
      <c r="G16" s="38">
        <f>SUM(G12:G15)</f>
        <v>25585</v>
      </c>
      <c r="H16" s="38">
        <f>SUM(H12:H15)</f>
        <v>30590</v>
      </c>
      <c r="I16" s="38">
        <f>SUM(I12:I15)</f>
        <v>39225</v>
      </c>
      <c r="J16" s="38">
        <f>SUM(J12:J15)</f>
        <v>38018</v>
      </c>
      <c r="K16" s="38">
        <f>SUM(K12:K15)</f>
        <v>33469</v>
      </c>
      <c r="L16" s="38">
        <f>SUM(L12:L15)</f>
        <v>33377</v>
      </c>
      <c r="M16" s="38">
        <f>AVERAGE(E16:L16)</f>
        <v>30829.625</v>
      </c>
      <c r="N16" s="38">
        <f>AVERAGE(F16:L16)</f>
        <v>32082.14285714286</v>
      </c>
    </row>
    <row r="17" spans="2:14" ht="38.25">
      <c r="B17" s="42" t="s">
        <v>33</v>
      </c>
      <c r="C17" s="43">
        <f>C10/C16</f>
        <v>0.06957582127361411</v>
      </c>
      <c r="D17" s="43">
        <f>D10/D16</f>
        <v>0.060285013055793896</v>
      </c>
      <c r="E17" s="43">
        <f>E10/E16</f>
        <v>0.24315673146241543</v>
      </c>
      <c r="F17" s="43">
        <f>F10/F16</f>
        <v>-0.006134789072553934</v>
      </c>
      <c r="G17" s="43">
        <f>G10/G16</f>
        <v>0.032986217742911</v>
      </c>
      <c r="H17" s="43">
        <f>H10/H16</f>
        <v>0.03928454677065324</v>
      </c>
      <c r="I17" s="43">
        <f>I10/I16</f>
        <v>0.02936659686181669</v>
      </c>
      <c r="J17" s="43">
        <f>J10/J16</f>
        <v>0.019626041799748938</v>
      </c>
      <c r="K17" s="43">
        <f>K10/K16</f>
        <v>0.01563636001473997</v>
      </c>
      <c r="L17" s="43">
        <f>L10/L16</f>
        <v>0.032461760807627624</v>
      </c>
      <c r="M17" s="43">
        <f>AVERAGE(E17:L17)</f>
        <v>0.05079793329841987</v>
      </c>
      <c r="N17" s="43">
        <f>AVERAGE(F17:L17)</f>
        <v>0.02331810498927765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 Gulua</dc:creator>
  <cp:keywords/>
  <dc:description/>
  <cp:lastModifiedBy>Dustin</cp:lastModifiedBy>
  <cp:lastPrinted>2016-03-18T11:18:49Z</cp:lastPrinted>
  <dcterms:created xsi:type="dcterms:W3CDTF">2007-12-18T10:08:52Z</dcterms:created>
  <dcterms:modified xsi:type="dcterms:W3CDTF">2016-11-30T11:00:01Z</dcterms:modified>
  <cp:category/>
  <cp:version/>
  <cp:contentType/>
  <cp:contentStatus/>
</cp:coreProperties>
</file>